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josephcoletti/Dropbox (Personal)/NC 2017-19 budget/JLF Shared Docs/Budget Bills/"/>
    </mc:Choice>
  </mc:AlternateContent>
  <bookViews>
    <workbookView xWindow="4260" yWindow="540" windowWidth="10000" windowHeight="15000" tabRatio="500"/>
  </bookViews>
  <sheets>
    <sheet name="Sheet1" sheetId="1" r:id="rId1"/>
  </sheets>
  <definedNames>
    <definedName name="solver_adj" localSheetId="0" hidden="1">Sheet1!$G$31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Sheet1!$G$28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600000000</definedName>
    <definedName name="solver_ver" localSheetId="0" hidden="1">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G28" i="1"/>
  <c r="G30" i="1"/>
  <c r="H18" i="1"/>
  <c r="H19" i="1"/>
  <c r="H20" i="1"/>
  <c r="H21" i="1"/>
  <c r="H22" i="1"/>
  <c r="H23" i="1"/>
  <c r="H24" i="1"/>
  <c r="H25" i="1"/>
  <c r="H26" i="1"/>
  <c r="H27" i="1"/>
  <c r="H28" i="1"/>
  <c r="K21" i="1"/>
  <c r="K22" i="1"/>
  <c r="K23" i="1"/>
  <c r="K24" i="1"/>
  <c r="K25" i="1"/>
  <c r="K26" i="1"/>
  <c r="K27" i="1"/>
  <c r="K28" i="1"/>
  <c r="J21" i="1"/>
  <c r="J22" i="1"/>
  <c r="J23" i="1"/>
  <c r="J24" i="1"/>
  <c r="J25" i="1"/>
  <c r="J26" i="1"/>
  <c r="J27" i="1"/>
  <c r="J28" i="1"/>
  <c r="C27" i="1"/>
  <c r="C26" i="1"/>
  <c r="C24" i="1"/>
</calcChain>
</file>

<file path=xl/sharedStrings.xml><?xml version="1.0" encoding="utf-8"?>
<sst xmlns="http://schemas.openxmlformats.org/spreadsheetml/2006/main" count="32" uniqueCount="27">
  <si>
    <t>Two-Thirds Bonds and ARRA Funds</t>
  </si>
  <si>
    <t>LOBs never issued, authority rescinded</t>
  </si>
  <si>
    <t>reverted to cover Medicaid shortfall, rest allocated in 2012-13</t>
  </si>
  <si>
    <t xml:space="preserve">includes 2011-12 amount </t>
  </si>
  <si>
    <t>Two-Thirds Bonds</t>
  </si>
  <si>
    <t>General Fund</t>
  </si>
  <si>
    <t>3% of Insured Building Value</t>
  </si>
  <si>
    <t>25% of Unreserved Fund Balance</t>
  </si>
  <si>
    <t>Buliding Value (in Billions)</t>
  </si>
  <si>
    <t>Difference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</si>
  <si>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</si>
  <si>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</si>
  <si>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</si>
  <si>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</si>
  <si>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</si>
  <si>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</si>
  <si>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</si>
  <si>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</si>
  <si>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</si>
  <si>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</si>
  <si>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</si>
  <si>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House Proposal</t>
  </si>
  <si>
    <t>Proposed</t>
  </si>
  <si>
    <t>Actual</t>
  </si>
  <si>
    <t>Source</t>
  </si>
  <si>
    <t>Source: Actual, Office of State Budget and Management; Proposed, Fiscal Research Division, John Locke Foundation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</si>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</sst>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0" fillId="0" borderId="0" xfId="0" applyAlignment="1">
      <alignment vertical="top" wrapText="1"/>
    </xf>
    <xf numFmtId="1" fontId="0" fillId="0" borderId="0" xfId="0" applyNumberFormat="1"/>
    <xf numFmtId="0" fontId="1" fillId="2" borderId="0" xfId="1"/>
    <xf numFmtId="3" fontId="1" fillId="2" borderId="0" xfId="1" applyNumberFormat="1"/>
  </cellXfs>
  <cellStyles count="4">
    <cellStyle name="Accent1" xfId="1" builtinId="29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99" workbookViewId="0">
      <selection activeCell="F24" sqref="F24"/>
    </sheetView>
  </sheetViews>
  <sheetFormatPr baseColWidth="10" defaultRowHeight="16" x14ac:dyDescent="0.2"/>
  <cols>
    <col min="2" max="2" width="11.33203125" bestFit="1" customWidth="1"/>
    <col min="3" max="3" width="11.1640625" bestFit="1" customWidth="1"/>
    <col min="5" max="5" width="5.33203125" customWidth="1"/>
    <col min="6" max="6" width="11" bestFit="1" customWidth="1"/>
    <col min="7" max="7" width="13" bestFit="1" customWidth="1"/>
    <col min="8" max="8" width="12.83203125" customWidth="1"/>
    <col min="9" max="9" width="5.33203125" customWidth="1"/>
    <col min="10" max="10" width="13" customWidth="1"/>
    <col min="11" max="11" width="13.33203125" customWidth="1"/>
  </cols>
  <sheetData>
    <row r="1" spans="1:11" ht="48" x14ac:dyDescent="0.2">
      <c r="A1" s="2" t="s">
        <v>26</v>
      </c>
      <c r="B1" s="2" t="s">
        <v>22</v>
      </c>
      <c r="C1" s="2" t="s">
        <v>23</v>
      </c>
      <c r="D1" s="2" t="s">
        <v>24</v>
      </c>
      <c r="E1" s="2"/>
      <c r="F1" s="2" t="s">
        <v>8</v>
      </c>
      <c r="G1" s="2" t="s">
        <v>6</v>
      </c>
      <c r="H1" s="2" t="s">
        <v>9</v>
      </c>
      <c r="I1" s="2"/>
      <c r="J1" s="2" t="s">
        <v>7</v>
      </c>
      <c r="K1" s="2" t="s">
        <v>9</v>
      </c>
    </row>
    <row r="2" spans="1:11" hidden="1" x14ac:dyDescent="0.2">
      <c r="A2">
        <v>1991</v>
      </c>
      <c r="B2" s="1">
        <v>0</v>
      </c>
      <c r="C2" s="1"/>
      <c r="J2" s="1"/>
    </row>
    <row r="3" spans="1:11" hidden="1" x14ac:dyDescent="0.2">
      <c r="A3">
        <v>1992</v>
      </c>
      <c r="B3" s="1">
        <v>57000000</v>
      </c>
      <c r="C3" s="1"/>
      <c r="J3" s="1"/>
    </row>
    <row r="4" spans="1:11" hidden="1" x14ac:dyDescent="0.2">
      <c r="A4">
        <v>1993</v>
      </c>
      <c r="B4" s="1">
        <v>60000000</v>
      </c>
      <c r="C4" s="1"/>
      <c r="J4" s="1"/>
    </row>
    <row r="5" spans="1:11" hidden="1" x14ac:dyDescent="0.2">
      <c r="A5">
        <v>1994</v>
      </c>
      <c r="B5" s="1">
        <v>146305569</v>
      </c>
      <c r="C5" s="1"/>
      <c r="J5" s="1"/>
    </row>
    <row r="6" spans="1:11" hidden="1" x14ac:dyDescent="0.2">
      <c r="A6">
        <v>1995</v>
      </c>
      <c r="B6" s="1">
        <v>130000000</v>
      </c>
      <c r="C6" s="1"/>
      <c r="J6" s="1"/>
    </row>
    <row r="7" spans="1:11" hidden="1" x14ac:dyDescent="0.2">
      <c r="A7">
        <v>1996</v>
      </c>
      <c r="B7" s="1">
        <v>174260955</v>
      </c>
      <c r="C7" s="1"/>
      <c r="J7" s="1"/>
    </row>
    <row r="8" spans="1:11" hidden="1" x14ac:dyDescent="0.2">
      <c r="A8">
        <v>1997</v>
      </c>
      <c r="B8" s="1">
        <v>145000000</v>
      </c>
      <c r="C8" s="1"/>
      <c r="F8" s="3">
        <v>5</v>
      </c>
      <c r="G8" s="1">
        <f t="shared" ref="G8:G17" si="0">(F8*10^9)*0.03</f>
        <v>150000000</v>
      </c>
      <c r="H8" s="1">
        <f t="shared" ref="H8:H17" si="1">B8-G8</f>
        <v>-5000000</v>
      </c>
      <c r="I8" s="1"/>
      <c r="J8" s="1"/>
    </row>
    <row r="9" spans="1:11" hidden="1" x14ac:dyDescent="0.2">
      <c r="A9">
        <v>1998</v>
      </c>
      <c r="B9" s="1">
        <v>150000000</v>
      </c>
      <c r="C9" s="1"/>
      <c r="F9" s="3">
        <f t="shared" ref="F9:F17" si="2">F8*$G$31</f>
        <v>5.3588669546583372</v>
      </c>
      <c r="G9" s="1">
        <f t="shared" si="0"/>
        <v>160766008.63975012</v>
      </c>
      <c r="H9" s="1">
        <f t="shared" si="1"/>
        <v>-10766008.639750123</v>
      </c>
      <c r="I9" s="1"/>
      <c r="J9" s="1"/>
    </row>
    <row r="10" spans="1:11" hidden="1" x14ac:dyDescent="0.2">
      <c r="A10">
        <v>1999</v>
      </c>
      <c r="B10" s="1">
        <v>2901932</v>
      </c>
      <c r="C10" s="1"/>
      <c r="F10" s="3">
        <f t="shared" si="2"/>
        <v>5.7434910075458241</v>
      </c>
      <c r="G10" s="1">
        <f t="shared" si="0"/>
        <v>172304730.22637472</v>
      </c>
      <c r="H10" s="1">
        <f t="shared" si="1"/>
        <v>-169402798.22637472</v>
      </c>
      <c r="I10" s="1"/>
      <c r="J10" s="1"/>
    </row>
    <row r="11" spans="1:11" hidden="1" x14ac:dyDescent="0.2">
      <c r="A11">
        <v>2000</v>
      </c>
      <c r="B11" s="1">
        <v>0</v>
      </c>
      <c r="C11" s="1"/>
      <c r="F11" s="3">
        <f t="shared" si="2"/>
        <v>6.1557208329429267</v>
      </c>
      <c r="G11" s="1">
        <f t="shared" si="0"/>
        <v>184671624.98828778</v>
      </c>
      <c r="H11" s="1">
        <f t="shared" si="1"/>
        <v>-184671624.98828778</v>
      </c>
      <c r="I11" s="1"/>
      <c r="J11" s="1"/>
    </row>
    <row r="12" spans="1:11" hidden="1" x14ac:dyDescent="0.2">
      <c r="A12">
        <v>2001</v>
      </c>
      <c r="B12" s="1">
        <v>0</v>
      </c>
      <c r="C12" s="1"/>
      <c r="F12" s="3">
        <f t="shared" si="2"/>
        <v>6.5975377907519484</v>
      </c>
      <c r="G12" s="1">
        <f t="shared" si="0"/>
        <v>197926133.72255844</v>
      </c>
      <c r="H12" s="1">
        <f t="shared" si="1"/>
        <v>-197926133.72255844</v>
      </c>
      <c r="I12" s="1"/>
      <c r="J12" s="1"/>
    </row>
    <row r="13" spans="1:11" hidden="1" x14ac:dyDescent="0.2">
      <c r="A13">
        <v>2002</v>
      </c>
      <c r="B13" s="1">
        <v>15000000</v>
      </c>
      <c r="C13" s="1"/>
      <c r="F13" s="3">
        <f t="shared" si="2"/>
        <v>7.0710654497940366</v>
      </c>
      <c r="G13" s="1">
        <f t="shared" si="0"/>
        <v>212131963.49382108</v>
      </c>
      <c r="H13" s="1">
        <f t="shared" si="1"/>
        <v>-197131963.49382108</v>
      </c>
      <c r="I13" s="1"/>
      <c r="J13" s="1"/>
    </row>
    <row r="14" spans="1:11" hidden="1" x14ac:dyDescent="0.2">
      <c r="A14">
        <v>2003</v>
      </c>
      <c r="B14" s="1">
        <v>76797361</v>
      </c>
      <c r="C14" s="1"/>
      <c r="F14" s="3">
        <f t="shared" si="2"/>
        <v>7.5785797946255098</v>
      </c>
      <c r="G14" s="1">
        <f t="shared" si="0"/>
        <v>227357393.83876529</v>
      </c>
      <c r="H14" s="1">
        <f t="shared" si="1"/>
        <v>-150560032.83876529</v>
      </c>
      <c r="I14" s="1"/>
      <c r="J14" s="1"/>
    </row>
    <row r="15" spans="1:11" hidden="1" x14ac:dyDescent="0.2">
      <c r="A15">
        <v>2004</v>
      </c>
      <c r="B15" s="1">
        <v>76797361</v>
      </c>
      <c r="C15" s="1"/>
      <c r="F15" s="3">
        <f t="shared" si="2"/>
        <v>8.122520164932002</v>
      </c>
      <c r="G15" s="1">
        <f t="shared" si="0"/>
        <v>243675604.94796005</v>
      </c>
      <c r="H15" s="1">
        <f t="shared" si="1"/>
        <v>-166878243.94796005</v>
      </c>
      <c r="I15" s="1"/>
      <c r="J15" s="1"/>
    </row>
    <row r="16" spans="1:11" hidden="1" x14ac:dyDescent="0.2">
      <c r="A16">
        <v>2005</v>
      </c>
      <c r="B16" s="1">
        <v>125000000</v>
      </c>
      <c r="C16" s="1"/>
      <c r="F16" s="3">
        <f t="shared" si="2"/>
        <v>8.7055009800800178</v>
      </c>
      <c r="G16" s="1">
        <f t="shared" si="0"/>
        <v>261165029.40240049</v>
      </c>
      <c r="H16" s="1">
        <f t="shared" si="1"/>
        <v>-136165029.40240049</v>
      </c>
      <c r="I16" s="1"/>
      <c r="J16" s="1"/>
    </row>
    <row r="17" spans="1:11" hidden="1" x14ac:dyDescent="0.2">
      <c r="A17">
        <v>2006</v>
      </c>
      <c r="B17" s="1">
        <v>222229189</v>
      </c>
      <c r="C17" s="1"/>
      <c r="F17" s="3">
        <f t="shared" si="2"/>
        <v>9.3303243051793139</v>
      </c>
      <c r="G17" s="1">
        <f t="shared" si="0"/>
        <v>279909729.15537941</v>
      </c>
      <c r="H17" s="1">
        <f t="shared" si="1"/>
        <v>-57680540.155379415</v>
      </c>
      <c r="I17" s="1"/>
      <c r="J17" s="1"/>
    </row>
    <row r="18" spans="1:11" x14ac:dyDescent="0.2">
      <c r="A18" t="s">
        <v>10</v>
      </c>
      <c r="B18" s="1">
        <v>145000000</v>
      </c>
      <c r="C18" s="1">
        <v>145000000</v>
      </c>
      <c r="D18" t="s">
        <v>5</v>
      </c>
      <c r="F18">
        <v>10</v>
      </c>
      <c r="G18" s="1">
        <f t="shared" ref="G18:G28" si="3">(F18*10^9)*0.03</f>
        <v>300000000</v>
      </c>
      <c r="H18" s="1">
        <f t="shared" ref="H18:H28" si="4">B18-G18</f>
        <v>-155000000</v>
      </c>
      <c r="I18" s="1"/>
      <c r="J18" s="1"/>
    </row>
    <row r="19" spans="1:11" x14ac:dyDescent="0.2">
      <c r="A19" t="s">
        <v>11</v>
      </c>
      <c r="B19" s="1">
        <v>0</v>
      </c>
      <c r="C19" s="1">
        <v>0</v>
      </c>
      <c r="D19" t="s">
        <v>5</v>
      </c>
      <c r="F19" s="1">
        <f>F18*$G$31</f>
        <v>10.717733909316674</v>
      </c>
      <c r="G19" s="1">
        <f t="shared" si="3"/>
        <v>321532017.27950025</v>
      </c>
      <c r="H19" s="1">
        <f t="shared" si="4"/>
        <v>-321532017.27950025</v>
      </c>
      <c r="I19" s="1"/>
      <c r="J19" s="1"/>
    </row>
    <row r="20" spans="1:11" x14ac:dyDescent="0.2">
      <c r="A20" t="s">
        <v>12</v>
      </c>
      <c r="B20" s="1">
        <v>0</v>
      </c>
      <c r="C20" s="1">
        <v>62000000</v>
      </c>
      <c r="D20" t="s">
        <v>0</v>
      </c>
      <c r="F20" s="1">
        <f>F19*$G$31</f>
        <v>11.486982015091648</v>
      </c>
      <c r="G20" s="1">
        <f t="shared" si="3"/>
        <v>344609460.45274943</v>
      </c>
      <c r="H20" s="1">
        <f t="shared" si="4"/>
        <v>-344609460.45274943</v>
      </c>
      <c r="I20" s="1"/>
      <c r="J20" s="1"/>
    </row>
    <row r="21" spans="1:11" x14ac:dyDescent="0.2">
      <c r="A21" t="s">
        <v>13</v>
      </c>
      <c r="B21" s="1">
        <v>0</v>
      </c>
      <c r="C21" s="1">
        <v>0</v>
      </c>
      <c r="D21" t="s">
        <v>1</v>
      </c>
      <c r="F21" s="1">
        <f>F20*$G$31</f>
        <v>12.311441665885853</v>
      </c>
      <c r="G21" s="1">
        <f t="shared" si="3"/>
        <v>369343249.97657555</v>
      </c>
      <c r="H21" s="1">
        <f t="shared" si="4"/>
        <v>-369343249.97657555</v>
      </c>
      <c r="I21" s="1"/>
      <c r="J21" s="1">
        <f>0.25*3972262</f>
        <v>993065.5</v>
      </c>
      <c r="K21" s="1">
        <f t="shared" ref="K21:K28" si="5">B21-J21</f>
        <v>-993065.5</v>
      </c>
    </row>
    <row r="22" spans="1:11" x14ac:dyDescent="0.2">
      <c r="A22" t="s">
        <v>14</v>
      </c>
      <c r="B22" s="1">
        <v>124500000</v>
      </c>
      <c r="C22" s="1">
        <v>0</v>
      </c>
      <c r="D22" t="s">
        <v>2</v>
      </c>
      <c r="F22" s="1">
        <f>F21*$G$31</f>
        <v>13.195075581503897</v>
      </c>
      <c r="G22" s="1">
        <f t="shared" si="3"/>
        <v>395852267.44511688</v>
      </c>
      <c r="H22" s="1">
        <f t="shared" si="4"/>
        <v>-271352267.44511688</v>
      </c>
      <c r="I22" s="1"/>
      <c r="J22" s="1">
        <f>0.25*(124500000+185000000+520943193)</f>
        <v>207610798.25</v>
      </c>
      <c r="K22" s="1">
        <f t="shared" si="5"/>
        <v>-83110798.25</v>
      </c>
    </row>
    <row r="23" spans="1:11" x14ac:dyDescent="0.2">
      <c r="A23" t="s">
        <v>15</v>
      </c>
      <c r="B23" s="1">
        <v>23170924</v>
      </c>
      <c r="C23" s="1">
        <v>89170924</v>
      </c>
      <c r="D23" t="s">
        <v>3</v>
      </c>
      <c r="F23" s="1">
        <f>F22*$G$31</f>
        <v>14.142130899588073</v>
      </c>
      <c r="G23" s="1">
        <f t="shared" si="3"/>
        <v>424263926.98764217</v>
      </c>
      <c r="H23" s="1">
        <f t="shared" si="4"/>
        <v>-401093002.98764217</v>
      </c>
      <c r="I23" s="1"/>
      <c r="J23" s="1">
        <f>0.25*(180263807+23170924+123170924)</f>
        <v>81651413.75</v>
      </c>
      <c r="K23" s="1">
        <f t="shared" si="5"/>
        <v>-58480489.75</v>
      </c>
    </row>
    <row r="24" spans="1:11" x14ac:dyDescent="0.2">
      <c r="A24" t="s">
        <v>16</v>
      </c>
      <c r="B24" s="1">
        <v>150000000</v>
      </c>
      <c r="C24" s="1">
        <f>B24</f>
        <v>150000000</v>
      </c>
      <c r="D24" t="s">
        <v>5</v>
      </c>
      <c r="F24" s="1">
        <f>F23*$G$31</f>
        <v>15.15715958925102</v>
      </c>
      <c r="G24" s="1">
        <f t="shared" si="3"/>
        <v>454714787.67753059</v>
      </c>
      <c r="H24" s="1">
        <f t="shared" si="4"/>
        <v>-304714787.67753059</v>
      </c>
      <c r="I24" s="1"/>
      <c r="J24" s="1">
        <f>0.25*(277794935+150000000+232537942)</f>
        <v>165083219.25</v>
      </c>
      <c r="K24" s="1">
        <f t="shared" si="5"/>
        <v>-15083219.25</v>
      </c>
    </row>
    <row r="25" spans="1:11" x14ac:dyDescent="0.2">
      <c r="A25" t="s">
        <v>17</v>
      </c>
      <c r="B25" s="1">
        <v>0</v>
      </c>
      <c r="C25" s="1">
        <v>30000000</v>
      </c>
      <c r="D25" t="s">
        <v>4</v>
      </c>
      <c r="F25" s="1">
        <f>F24*$G$31</f>
        <v>16.245040329864004</v>
      </c>
      <c r="G25" s="1">
        <f t="shared" si="3"/>
        <v>487351209.8959201</v>
      </c>
      <c r="H25" s="1">
        <f t="shared" si="4"/>
        <v>-487351209.8959201</v>
      </c>
      <c r="I25" s="1"/>
      <c r="J25" s="1">
        <f>0.25*267369627</f>
        <v>66842406.75</v>
      </c>
      <c r="K25" s="1">
        <f t="shared" si="5"/>
        <v>-66842406.75</v>
      </c>
    </row>
    <row r="26" spans="1:11" x14ac:dyDescent="0.2">
      <c r="A26" t="s">
        <v>18</v>
      </c>
      <c r="B26" s="1">
        <v>150000000</v>
      </c>
      <c r="C26" s="1">
        <f>B26</f>
        <v>150000000</v>
      </c>
      <c r="D26" t="s">
        <v>5</v>
      </c>
      <c r="F26" s="1">
        <f>F25*$G$31</f>
        <v>17.411001960160036</v>
      </c>
      <c r="G26" s="1">
        <f t="shared" si="3"/>
        <v>522330058.80480099</v>
      </c>
      <c r="H26" s="1">
        <f t="shared" si="4"/>
        <v>-372330058.80480099</v>
      </c>
      <c r="I26" s="1"/>
      <c r="J26" s="1">
        <f>0.25*(264511091+400000000+200000000)</f>
        <v>216127772.75</v>
      </c>
      <c r="K26" s="1">
        <f t="shared" si="5"/>
        <v>-66127772.75</v>
      </c>
    </row>
    <row r="27" spans="1:11" x14ac:dyDescent="0.2">
      <c r="A27" t="s">
        <v>19</v>
      </c>
      <c r="B27" s="1">
        <v>81400000</v>
      </c>
      <c r="C27" s="1">
        <f>B27</f>
        <v>81400000</v>
      </c>
      <c r="D27" t="s">
        <v>5</v>
      </c>
      <c r="F27" s="1">
        <f>F26*$G$31</f>
        <v>18.660648610358628</v>
      </c>
      <c r="G27" s="1">
        <f t="shared" si="3"/>
        <v>559819458.31075883</v>
      </c>
      <c r="H27" s="1">
        <f t="shared" si="4"/>
        <v>-478419458.31075883</v>
      </c>
      <c r="I27" s="1"/>
      <c r="J27" s="1">
        <f>0.25*(175488544+330200000+420815473)</f>
        <v>231626004.25</v>
      </c>
      <c r="K27" s="1">
        <f t="shared" si="5"/>
        <v>-150226004.25</v>
      </c>
    </row>
    <row r="28" spans="1:11" x14ac:dyDescent="0.2">
      <c r="A28" s="4" t="s">
        <v>20</v>
      </c>
      <c r="B28" s="5">
        <v>365000000</v>
      </c>
      <c r="C28" s="5"/>
      <c r="D28" s="4" t="s">
        <v>21</v>
      </c>
      <c r="E28" s="4"/>
      <c r="F28" s="4">
        <v>20</v>
      </c>
      <c r="G28" s="5">
        <f t="shared" si="3"/>
        <v>600000000</v>
      </c>
      <c r="H28" s="5">
        <f t="shared" si="4"/>
        <v>-235000000</v>
      </c>
      <c r="I28" s="5"/>
      <c r="J28" s="5">
        <f>0.25*(108607416+580600000+271000000)</f>
        <v>240051854</v>
      </c>
      <c r="K28" s="5">
        <f t="shared" si="5"/>
        <v>124948146</v>
      </c>
    </row>
    <row r="29" spans="1:11" x14ac:dyDescent="0.2">
      <c r="A29" t="s">
        <v>25</v>
      </c>
      <c r="H29" s="2"/>
      <c r="I29" s="2"/>
    </row>
    <row r="30" spans="1:11" hidden="1" x14ac:dyDescent="0.2">
      <c r="G30">
        <f>G27*1.07</f>
        <v>599006820.39251196</v>
      </c>
    </row>
    <row r="31" spans="1:11" hidden="1" x14ac:dyDescent="0.2">
      <c r="G31">
        <v>1.0717733909316673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Coletti</dc:creator>
  <cp:lastModifiedBy>Joe Coletti</cp:lastModifiedBy>
  <dcterms:created xsi:type="dcterms:W3CDTF">2017-06-01T14:00:35Z</dcterms:created>
  <dcterms:modified xsi:type="dcterms:W3CDTF">2017-06-01T17:00:40Z</dcterms:modified>
</cp:coreProperties>
</file>